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35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<sst xmlns="http://schemas.openxmlformats.org/spreadsheetml/2006/main" count="355" uniqueCount="248">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</sst>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0" fillId="0" borderId="0" xfId="0" applyAlignment="1">
      <alignment vertical="center" wrapText="1"/>
    </xf>
    <xf numFmtId="49" fontId="67" fillId="0" borderId="15" xfId="0" applyNumberFormat="1" applyFont="1" applyBorder="1" applyAlignment="1" quotePrefix="1">
      <alignment horizontal="center" vertical="center" wrapText="1"/>
    </xf>
    <xf numFmtId="0" fontId="0" fillId="0" borderId="0" xfId="0" applyBorder="1" applyAlignment="1">
      <alignment wrapText="1"/>
    </xf>
    <xf numFmtId="9" fontId="67" fillId="0" borderId="12" xfId="0" applyNumberFormat="1" applyFont="1" applyBorder="1" applyAlignment="1">
      <alignment vertical="center" wrapText="1"/>
    </xf>
    <xf numFmtId="9" fontId="67"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2" t="s">
        <v>209</v>
      </c>
      <c r="B1" s="93"/>
      <c r="C1" s="93"/>
      <c r="D1" s="93"/>
      <c r="E1" s="93"/>
      <c r="F1" s="93"/>
      <c r="G1" s="93"/>
      <c r="H1" s="93"/>
      <c r="I1" s="93"/>
      <c r="J1" s="93"/>
      <c r="K1" s="93"/>
      <c r="L1" s="93"/>
      <c r="M1" s="93"/>
      <c r="N1" s="93"/>
    </row>
    <row r="2" spans="1:10" ht="15.75" customHeight="1">
      <c r="A2" s="48"/>
      <c r="B2"/>
      <c r="C2" s="20"/>
      <c r="D2" s="19"/>
      <c r="E2" s="19"/>
      <c r="F2" s="19"/>
      <c r="G2" s="19"/>
      <c r="H2" s="19"/>
      <c r="I2" s="19"/>
      <c r="J2" s="19"/>
    </row>
    <row r="3" spans="1:14" ht="43.5" customHeight="1">
      <c r="A3" s="98" t="s">
        <v>246</v>
      </c>
      <c r="B3" s="98"/>
      <c r="C3" s="98"/>
      <c r="D3" s="98"/>
      <c r="E3" s="98"/>
      <c r="F3" s="98"/>
      <c r="G3" s="98"/>
      <c r="H3" s="98"/>
      <c r="I3" s="98"/>
      <c r="J3" s="98"/>
      <c r="K3" s="98"/>
      <c r="L3" s="98"/>
      <c r="M3" s="98"/>
      <c r="N3" s="98"/>
    </row>
    <row r="4" spans="1:10" ht="15.75" customHeight="1">
      <c r="A4" s="48"/>
      <c r="B4"/>
      <c r="C4" s="20"/>
      <c r="D4" s="19"/>
      <c r="E4" s="19"/>
      <c r="F4" s="19"/>
      <c r="G4" s="19"/>
      <c r="H4" s="19"/>
      <c r="I4" s="19"/>
      <c r="J4" s="19"/>
    </row>
    <row r="5" spans="1:14" ht="40.5" customHeight="1">
      <c r="A5" s="98" t="s">
        <v>210</v>
      </c>
      <c r="B5" s="98"/>
      <c r="C5" s="98"/>
      <c r="D5" s="98"/>
      <c r="E5" s="98"/>
      <c r="F5" s="98"/>
      <c r="G5" s="98"/>
      <c r="H5" s="98"/>
      <c r="I5" s="98"/>
      <c r="J5" s="98"/>
      <c r="K5" s="98"/>
      <c r="L5" s="98"/>
      <c r="M5" s="98"/>
      <c r="N5" s="98"/>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8" t="s">
        <v>233</v>
      </c>
      <c r="B11" s="98"/>
      <c r="C11" s="98"/>
      <c r="D11" s="98"/>
      <c r="E11" s="98"/>
      <c r="F11" s="98"/>
      <c r="G11" s="98"/>
      <c r="H11" s="98"/>
      <c r="I11" s="98"/>
      <c r="J11" s="98"/>
      <c r="K11" s="98"/>
      <c r="L11" s="98"/>
      <c r="M11" s="98"/>
      <c r="N11" s="98"/>
    </row>
    <row r="12" spans="1:10" ht="15.75" customHeight="1">
      <c r="A12" s="48"/>
      <c r="B12"/>
      <c r="C12" s="20"/>
      <c r="D12" s="19"/>
      <c r="E12" s="19"/>
      <c r="F12" s="19"/>
      <c r="G12" s="19"/>
      <c r="H12" s="19"/>
      <c r="I12" s="19"/>
      <c r="J12" s="19"/>
    </row>
    <row r="13" spans="1:14" ht="38.25" customHeight="1">
      <c r="A13" s="98" t="s">
        <v>234</v>
      </c>
      <c r="B13" s="98"/>
      <c r="C13" s="98"/>
      <c r="D13" s="98"/>
      <c r="E13" s="98"/>
      <c r="F13" s="98"/>
      <c r="G13" s="98"/>
      <c r="H13" s="98"/>
      <c r="I13" s="98"/>
      <c r="J13" s="98"/>
      <c r="K13" s="98"/>
      <c r="L13" s="98"/>
      <c r="M13" s="98"/>
      <c r="N13" s="98"/>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8" t="s">
        <v>236</v>
      </c>
      <c r="B17" s="98"/>
      <c r="C17" s="98"/>
      <c r="D17" s="98"/>
      <c r="E17" s="98"/>
      <c r="F17" s="98"/>
      <c r="G17" s="98"/>
      <c r="H17" s="98"/>
      <c r="I17" s="98"/>
      <c r="J17" s="98"/>
      <c r="K17" s="98"/>
      <c r="L17" s="98"/>
      <c r="M17" s="98"/>
      <c r="N17" s="98"/>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102" t="s">
        <v>211</v>
      </c>
      <c r="B21" s="102"/>
      <c r="C21" s="102"/>
      <c r="D21" s="102"/>
      <c r="E21" s="102"/>
      <c r="F21" s="102"/>
      <c r="G21" s="102"/>
      <c r="H21" s="102"/>
      <c r="I21" s="102"/>
      <c r="J21" s="102"/>
      <c r="K21" s="102"/>
      <c r="L21" s="102"/>
      <c r="M21" s="102"/>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100" t="s">
        <v>239</v>
      </c>
      <c r="B31" s="100"/>
      <c r="C31" s="100"/>
      <c r="D31" s="100"/>
      <c r="E31" s="100"/>
      <c r="F31" s="100"/>
      <c r="G31" s="100"/>
      <c r="H31" s="100"/>
      <c r="I31" s="100"/>
      <c r="J31" s="100"/>
      <c r="K31" s="100"/>
      <c r="L31" s="100"/>
      <c r="M31" s="100"/>
      <c r="N31" s="100"/>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97" t="s">
        <v>212</v>
      </c>
      <c r="B35" s="97"/>
      <c r="C35" s="97"/>
      <c r="D35" s="97"/>
      <c r="E35" s="97"/>
      <c r="F35" s="97"/>
      <c r="G35" s="97"/>
      <c r="H35" s="97"/>
      <c r="I35" s="97"/>
      <c r="J35" s="97"/>
      <c r="K35" s="97"/>
      <c r="L35" s="97"/>
      <c r="M35" s="97"/>
      <c r="N35" s="97"/>
    </row>
    <row r="37" spans="2:14" ht="15">
      <c r="B37" s="101" t="s">
        <v>219</v>
      </c>
      <c r="C37" s="101"/>
      <c r="D37" s="101"/>
      <c r="E37" s="101"/>
      <c r="F37" s="101"/>
      <c r="G37" s="101"/>
      <c r="H37" s="101"/>
      <c r="I37" s="101"/>
      <c r="J37" s="101"/>
      <c r="K37" s="101"/>
      <c r="L37" s="101"/>
      <c r="M37" s="101"/>
      <c r="N37" s="101"/>
    </row>
    <row r="39" ht="15">
      <c r="A39" s="50" t="s">
        <v>213</v>
      </c>
    </row>
    <row r="41" spans="2:14" ht="15">
      <c r="B41" s="101" t="s">
        <v>220</v>
      </c>
      <c r="C41" s="101"/>
      <c r="D41" s="101"/>
      <c r="E41" s="101"/>
      <c r="F41" s="101"/>
      <c r="G41" s="101"/>
      <c r="H41" s="101"/>
      <c r="I41" s="101"/>
      <c r="J41" s="101"/>
      <c r="K41" s="101"/>
      <c r="L41" s="101"/>
      <c r="M41" s="101"/>
      <c r="N41" s="101"/>
    </row>
    <row r="43" spans="1:14" ht="26.25" customHeight="1">
      <c r="A43" s="95" t="s">
        <v>221</v>
      </c>
      <c r="B43" s="95"/>
      <c r="C43" s="95"/>
      <c r="D43" s="95"/>
      <c r="E43" s="95"/>
      <c r="F43" s="95"/>
      <c r="G43" s="95"/>
      <c r="H43" s="95"/>
      <c r="I43" s="95"/>
      <c r="J43" s="95"/>
      <c r="K43" s="95"/>
      <c r="L43" s="95"/>
      <c r="M43" s="95"/>
      <c r="N43" s="95"/>
    </row>
    <row r="45" spans="1:14" ht="15">
      <c r="A45" s="100" t="s">
        <v>214</v>
      </c>
      <c r="B45" s="100"/>
      <c r="C45" s="100"/>
      <c r="D45" s="100"/>
      <c r="E45" s="100"/>
      <c r="F45" s="100"/>
      <c r="G45" s="100"/>
      <c r="H45" s="100"/>
      <c r="I45" s="100"/>
      <c r="J45" s="100"/>
      <c r="K45" s="100"/>
      <c r="L45" s="100"/>
      <c r="M45" s="100"/>
      <c r="N45" s="100"/>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2" t="s">
        <v>193</v>
      </c>
      <c r="B1" s="93"/>
      <c r="C1" s="106"/>
      <c r="D1" s="6"/>
      <c r="E1" s="3"/>
      <c r="F1" s="3"/>
    </row>
    <row r="2" spans="1:3" ht="37.5" customHeight="1">
      <c r="A2" s="73" t="s">
        <v>10</v>
      </c>
      <c r="B2" s="73" t="s">
        <v>0</v>
      </c>
      <c r="C2" s="74" t="s">
        <v>224</v>
      </c>
    </row>
    <row r="3" spans="1:8" ht="24.75" customHeight="1">
      <c r="A3" s="14" t="s">
        <v>150</v>
      </c>
      <c r="B3" s="107" t="s">
        <v>13</v>
      </c>
      <c r="C3" s="108"/>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5</v>
      </c>
      <c r="F6" s="30" t="s">
        <v>18</v>
      </c>
      <c r="G6" s="30"/>
    </row>
    <row r="7" spans="1:7" ht="45">
      <c r="A7" s="15" t="s">
        <v>4</v>
      </c>
      <c r="B7" s="10" t="s">
        <v>19</v>
      </c>
      <c r="C7" s="76" t="s">
        <v>5</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3">
        <f>_xlfn.IFERROR((COUNTIF(C4:C9,"Da")+(COUNTIF(C4:C9,"Djelomično")/2))/((COUNTIF(C4:C9,"Da")+COUNTIF(C4:C9,"Ne")+COUNTIF(C4:C9,"Djelomično"))),"Nije primjenjivo")</f>
        <v>1</v>
      </c>
      <c r="B10" s="104"/>
      <c r="C10" s="105"/>
      <c r="D10" s="24"/>
      <c r="F10" s="25" t="s">
        <v>175</v>
      </c>
    </row>
    <row r="11" spans="1:6" ht="49.5" customHeight="1">
      <c r="A11" s="28" t="s">
        <v>149</v>
      </c>
      <c r="B11" s="107" t="s">
        <v>22</v>
      </c>
      <c r="C11" s="108"/>
      <c r="F11" s="31" t="s">
        <v>176</v>
      </c>
    </row>
    <row r="12" spans="1:6" ht="15">
      <c r="A12" s="15" t="s">
        <v>14</v>
      </c>
      <c r="B12" s="10" t="s">
        <v>23</v>
      </c>
      <c r="C12" s="76" t="s">
        <v>6</v>
      </c>
      <c r="F12" s="31" t="s">
        <v>18</v>
      </c>
    </row>
    <row r="13" spans="1:3" ht="30">
      <c r="A13" s="15" t="s">
        <v>15</v>
      </c>
      <c r="B13" s="10" t="s">
        <v>24</v>
      </c>
      <c r="C13" s="76" t="s">
        <v>6</v>
      </c>
    </row>
    <row r="14" spans="1:3" ht="50.25" customHeight="1">
      <c r="A14" s="15" t="s">
        <v>16</v>
      </c>
      <c r="B14" s="10" t="s">
        <v>25</v>
      </c>
      <c r="C14" s="76" t="s">
        <v>6</v>
      </c>
    </row>
    <row r="15" spans="1:8" ht="15">
      <c r="A15" s="15" t="s">
        <v>17</v>
      </c>
      <c r="B15" s="10" t="s">
        <v>21</v>
      </c>
      <c r="C15" s="76" t="s">
        <v>6</v>
      </c>
      <c r="F15" s="32">
        <f>+VALUE(A10)</f>
        <v>1</v>
      </c>
      <c r="H15" s="82"/>
    </row>
    <row r="16" spans="1:6" ht="24.75" customHeight="1">
      <c r="A16" s="103">
        <f>_xlfn.IFERROR((COUNTIF(C12:C15,"Da")+(COUNTIF(C12:C15,"Djelomično")/2))/((COUNTIF(C12:C15,"Da")+COUNTIF(C12:C15,"Ne")+COUNTIF(C12:C15,"Djelomično"))),"Nije primjenjivo")</f>
        <v>0</v>
      </c>
      <c r="B16" s="104"/>
      <c r="C16" s="105"/>
      <c r="F16" s="32">
        <f>+VALUE(A16)</f>
        <v>0</v>
      </c>
    </row>
    <row r="17" spans="1:6" ht="24.75" customHeight="1">
      <c r="A17" s="28" t="s">
        <v>148</v>
      </c>
      <c r="B17" s="107" t="s">
        <v>26</v>
      </c>
      <c r="C17" s="108"/>
      <c r="F17" s="32">
        <f>+VALUE(A21)</f>
        <v>1</v>
      </c>
    </row>
    <row r="18" spans="1:6" ht="15">
      <c r="A18" s="17" t="s">
        <v>29</v>
      </c>
      <c r="B18" s="16" t="s">
        <v>27</v>
      </c>
      <c r="C18" s="76" t="s">
        <v>5</v>
      </c>
      <c r="F18" s="32">
        <f>+VALUE(A25)</f>
        <v>1</v>
      </c>
    </row>
    <row r="19" spans="1:6" ht="45">
      <c r="A19" s="17" t="s">
        <v>30</v>
      </c>
      <c r="B19" s="16" t="s">
        <v>33</v>
      </c>
      <c r="C19" s="76" t="s">
        <v>5</v>
      </c>
      <c r="F19" s="32">
        <f>+VALUE(A32)</f>
        <v>1</v>
      </c>
    </row>
    <row r="20" spans="1:6" ht="30">
      <c r="A20" s="17" t="s">
        <v>31</v>
      </c>
      <c r="B20" s="16" t="s">
        <v>28</v>
      </c>
      <c r="C20" s="76" t="s">
        <v>5</v>
      </c>
      <c r="F20" s="32">
        <f>+VALUE(A36)</f>
        <v>1</v>
      </c>
    </row>
    <row r="21" spans="1:6" ht="24.75" customHeight="1">
      <c r="A21" s="103">
        <f>_xlfn.IFERROR((COUNTIF(C18:C20,"Da")+(COUNTIF(C18:C20,"Djelomično")/2))/((COUNTIF(C18:C20,"Da")+COUNTIF(C18:C20,"Ne")+COUNTIF(C18:C20,"Djelomično"))),"Nije primjenjivo")</f>
        <v>1</v>
      </c>
      <c r="B21" s="104"/>
      <c r="C21" s="105"/>
      <c r="F21" s="32">
        <f>+VALUE(A51)</f>
        <v>0.9615384615384616</v>
      </c>
    </row>
    <row r="22" spans="1:6" ht="24.75" customHeight="1">
      <c r="A22" s="28" t="s">
        <v>147</v>
      </c>
      <c r="B22" s="107" t="s">
        <v>32</v>
      </c>
      <c r="C22" s="108"/>
      <c r="F22" s="32">
        <f>+VALUE(A57)</f>
        <v>1</v>
      </c>
    </row>
    <row r="23" spans="1:6" ht="30">
      <c r="A23" s="15" t="s">
        <v>34</v>
      </c>
      <c r="B23" s="10" t="s">
        <v>36</v>
      </c>
      <c r="C23" s="76" t="s">
        <v>5</v>
      </c>
      <c r="F23" s="32" t="e">
        <f>+VALUE(A65)</f>
        <v>#VALUE!</v>
      </c>
    </row>
    <row r="24" spans="1:6" ht="30">
      <c r="A24" s="15" t="s">
        <v>35</v>
      </c>
      <c r="B24" s="10" t="s">
        <v>37</v>
      </c>
      <c r="C24" s="76"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7" t="s">
        <v>41</v>
      </c>
      <c r="C26" s="108"/>
      <c r="F26" s="32">
        <f>+VALUE(A92)</f>
        <v>1</v>
      </c>
    </row>
    <row r="27" spans="1:6" ht="15">
      <c r="A27" s="29" t="s">
        <v>39</v>
      </c>
      <c r="B27" s="109" t="s">
        <v>40</v>
      </c>
      <c r="C27" s="110"/>
      <c r="F27" s="32">
        <f>+VALUE(A103)</f>
        <v>1</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3">
        <f>_xlfn.IFERROR((COUNTIF(C28:C31,"Da")+(COUNTIF(C28:C31,"Djelomično")/2))/((COUNTIF(C28:C31,"Da")+COUNTIF(C28:C31,"Ne")+COUNTIF(C28:C31,"Djelomično"))),"Nije primjenjivo")</f>
        <v>1</v>
      </c>
      <c r="B32" s="104"/>
      <c r="C32" s="105"/>
    </row>
    <row r="33" spans="1:3" ht="15">
      <c r="A33" s="29" t="s">
        <v>49</v>
      </c>
      <c r="B33" s="109" t="s">
        <v>79</v>
      </c>
      <c r="C33" s="110"/>
    </row>
    <row r="34" spans="1:3" ht="30">
      <c r="A34" s="15" t="s">
        <v>52</v>
      </c>
      <c r="B34" s="10" t="s">
        <v>50</v>
      </c>
      <c r="C34" s="76" t="s">
        <v>5</v>
      </c>
    </row>
    <row r="35" spans="1:3" ht="45">
      <c r="A35" s="15" t="s">
        <v>53</v>
      </c>
      <c r="B35" s="10" t="s">
        <v>51</v>
      </c>
      <c r="C35" s="76" t="s">
        <v>5</v>
      </c>
    </row>
    <row r="36" spans="1:3" ht="24.75" customHeight="1">
      <c r="A36" s="103">
        <f>_xlfn.IFERROR((COUNTIF(C34:C35,"Da")+(COUNTIF(C34:C35,"Djelomično")/2))/((COUNTIF(C34:C35,"Da")+COUNTIF(C34:C35,"Ne")+COUNTIF(C34:C35,"Djelomično"))),"Nije primjenjivo")</f>
        <v>1</v>
      </c>
      <c r="B36" s="104"/>
      <c r="C36" s="105"/>
    </row>
    <row r="37" spans="1:3" ht="15">
      <c r="A37" s="29" t="s">
        <v>54</v>
      </c>
      <c r="B37" s="109" t="s">
        <v>78</v>
      </c>
      <c r="C37" s="110"/>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227</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3">
        <f>_xlfn.IFERROR((COUNTIF(C38:C50,"Da")+(COUNTIF(C38:C50,"Djelomično")/2))/((COUNTIF(C38:C50,"Da")+COUNTIF(C38:C50,"Ne")+COUNTIF(C38:C50,"Djelomično"))),"Nije primjenjivo")</f>
        <v>0.9615384615384616</v>
      </c>
      <c r="B51" s="104"/>
      <c r="C51" s="105"/>
    </row>
    <row r="52" spans="1:3" ht="15">
      <c r="A52" s="29" t="s">
        <v>76</v>
      </c>
      <c r="B52" s="109" t="s">
        <v>77</v>
      </c>
      <c r="C52" s="110"/>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3">
        <f>_xlfn.IFERROR((COUNTIF(C53:C56,"Da")+(COUNTIF(C53:C56,"Djelomično")/2))/((COUNTIF(C53:C56,"Da")+COUNTIF(C53:C56,"Ne")+COUNTIF(C53:C56,"Djelomično"))),"Nije primjenjivo")</f>
        <v>1</v>
      </c>
      <c r="B57" s="104"/>
      <c r="C57" s="105"/>
    </row>
    <row r="58" spans="1:3" ht="15">
      <c r="A58" s="29" t="s">
        <v>85</v>
      </c>
      <c r="B58" s="109" t="s">
        <v>86</v>
      </c>
      <c r="C58" s="110"/>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3" t="str">
        <f>_xlfn.IFERROR((COUNTIF(C59:C64,"Da")+(COUNTIF(C59:C64,"Djelomično")/2))/((COUNTIF(C59:C64,"Da")+COUNTIF(C59:C64,"Ne")+COUNTIF(C59:C64,"Djelomično"))),"Nije primjenjivo")</f>
        <v>Nije primjenjivo</v>
      </c>
      <c r="B65" s="104"/>
      <c r="C65" s="105"/>
    </row>
    <row r="66" spans="1:3" ht="15">
      <c r="A66" s="29" t="s">
        <v>100</v>
      </c>
      <c r="B66" s="109" t="s">
        <v>123</v>
      </c>
      <c r="C66" s="110"/>
    </row>
    <row r="67" spans="1:3" ht="30">
      <c r="A67" s="15" t="s">
        <v>105</v>
      </c>
      <c r="B67" s="10" t="s">
        <v>101</v>
      </c>
      <c r="C67" s="76" t="s">
        <v>5</v>
      </c>
    </row>
    <row r="68" spans="1:3" ht="45">
      <c r="A68" s="15" t="s">
        <v>106</v>
      </c>
      <c r="B68" s="10" t="s">
        <v>102</v>
      </c>
      <c r="C68" s="76" t="s">
        <v>18</v>
      </c>
    </row>
    <row r="69" spans="1:3" ht="15">
      <c r="A69" s="15" t="s">
        <v>107</v>
      </c>
      <c r="B69" s="10" t="s">
        <v>103</v>
      </c>
      <c r="C69" s="76" t="s">
        <v>5</v>
      </c>
    </row>
    <row r="70" spans="1:3" ht="15">
      <c r="A70" s="15" t="s">
        <v>108</v>
      </c>
      <c r="B70" s="10" t="s">
        <v>104</v>
      </c>
      <c r="C70" s="76" t="s">
        <v>5</v>
      </c>
    </row>
    <row r="71" spans="1:3" ht="24.75" customHeight="1">
      <c r="A71" s="103">
        <f>_xlfn.IFERROR((COUNTIF(C67:C70,"Da")+(COUNTIF(C67:C70,"Djelomično")/2))/((COUNTIF(C67:C70,"Da")+COUNTIF(C67:C70,"Ne")+COUNTIF(C67:C70,"Djelomično"))),"Nije primjenjivo")</f>
        <v>1</v>
      </c>
      <c r="B71" s="104"/>
      <c r="C71" s="105"/>
    </row>
    <row r="72" spans="1:3" ht="15">
      <c r="A72" s="29" t="s">
        <v>109</v>
      </c>
      <c r="B72" s="109" t="s">
        <v>110</v>
      </c>
      <c r="C72" s="110"/>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7" t="s">
        <v>122</v>
      </c>
      <c r="C80" s="108"/>
    </row>
    <row r="81" spans="1:3" ht="15">
      <c r="A81" s="15" t="s">
        <v>134</v>
      </c>
      <c r="B81" s="10" t="s">
        <v>124</v>
      </c>
      <c r="C81" s="76" t="s">
        <v>5</v>
      </c>
    </row>
    <row r="82" spans="1:3" ht="15">
      <c r="A82" s="15" t="s">
        <v>135</v>
      </c>
      <c r="B82" s="10" t="s">
        <v>125</v>
      </c>
      <c r="C82" s="76" t="s">
        <v>5</v>
      </c>
    </row>
    <row r="83" spans="1:3" ht="15">
      <c r="A83" s="15" t="s">
        <v>136</v>
      </c>
      <c r="B83" s="10" t="s">
        <v>126</v>
      </c>
      <c r="C83" s="76" t="s">
        <v>18</v>
      </c>
    </row>
    <row r="84" spans="1:3" ht="30">
      <c r="A84" s="15" t="s">
        <v>137</v>
      </c>
      <c r="B84" s="10" t="s">
        <v>127</v>
      </c>
      <c r="C84" s="76" t="s">
        <v>5</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3">
        <f>_xlfn.IFERROR((COUNTIF(C81:C91,"Da")+(COUNTIF(C81:C91,"Djelomično")/2))/((COUNTIF(C81:C91,"Da")+COUNTIF(C81:C91,"Ne")+COUNTIF(C81:C91,"Djelomično"))),"Nije primjenjivo")</f>
        <v>1</v>
      </c>
      <c r="B92" s="104"/>
      <c r="C92" s="105"/>
    </row>
    <row r="93" spans="1:3" ht="24.75" customHeight="1">
      <c r="A93" s="14" t="s">
        <v>151</v>
      </c>
      <c r="B93" s="107" t="s">
        <v>152</v>
      </c>
      <c r="C93" s="108"/>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18</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7" t="s">
        <v>244</v>
      </c>
      <c r="C104" s="108"/>
    </row>
    <row r="105" spans="1:3" ht="30">
      <c r="A105" s="15" t="s">
        <v>38</v>
      </c>
      <c r="B105" s="10" t="s">
        <v>158</v>
      </c>
      <c r="C105" s="76" t="s">
        <v>174</v>
      </c>
    </row>
    <row r="106" spans="1:3" ht="24.75" customHeight="1" thickBot="1">
      <c r="A106" s="111" t="str">
        <f>IF(C105="Više od 90%","100%",IF(C105="80% - 90%","75%",IF(C105="70% - 80%","50%",IF(C105="60% - 70%","25%",IF(C105="Manje od 60%","0%","Nije primjenjivo")))))</f>
        <v>100%</v>
      </c>
      <c r="B106" s="112"/>
      <c r="C106" s="113"/>
    </row>
    <row r="107" spans="1:3" ht="24.75" customHeight="1">
      <c r="A107" s="114" t="s">
        <v>179</v>
      </c>
      <c r="B107" s="115"/>
      <c r="C107" s="118" t="e">
        <f>_xlfn.SUMIFS(F15:F28,F15:F28,"&lt;&gt;#VALUE!")/COUNT(F15:F28)</f>
        <v>#VALUE!</v>
      </c>
    </row>
    <row r="108" spans="1:3" ht="24.75" customHeight="1" thickBot="1">
      <c r="A108" s="116"/>
      <c r="B108" s="117"/>
      <c r="C108" s="119"/>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2" t="s">
        <v>194</v>
      </c>
      <c r="B1" s="93"/>
      <c r="C1" s="93"/>
      <c r="D1" s="106"/>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1</v>
      </c>
      <c r="D3" s="77"/>
      <c r="E3" s="39"/>
    </row>
    <row r="4" spans="1:4" s="34" customFormat="1" ht="39.75" customHeight="1">
      <c r="A4" s="44" t="s">
        <v>149</v>
      </c>
      <c r="B4" s="37" t="s">
        <v>184</v>
      </c>
      <c r="C4" s="40">
        <f>+Upitnik!A16</f>
        <v>0</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0.9615384615384616</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f>+Upitnik!A92</f>
        <v>1</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20" t="s">
        <v>179</v>
      </c>
      <c r="B17" s="121"/>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9"/>
  <sheetViews>
    <sheetView zoomScale="115" zoomScaleNormal="115" zoomScalePageLayoutView="0" workbookViewId="0" topLeftCell="A7">
      <selection activeCell="L13" sqref="L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2" t="s">
        <v>195</v>
      </c>
      <c r="B1" s="93"/>
      <c r="C1" s="93"/>
      <c r="D1" s="93"/>
      <c r="E1" s="93"/>
      <c r="F1" s="93"/>
      <c r="G1" s="93"/>
      <c r="H1" s="106"/>
    </row>
    <row r="2" spans="1:4" s="1" customFormat="1" ht="15" customHeight="1" thickBot="1">
      <c r="A2" s="133"/>
      <c r="B2" s="133"/>
      <c r="C2" s="133"/>
      <c r="D2" s="47"/>
    </row>
    <row r="3" spans="1:4" s="1" customFormat="1" ht="15" customHeight="1">
      <c r="A3" s="125" t="s">
        <v>199</v>
      </c>
      <c r="B3" s="126"/>
      <c r="C3" s="126"/>
      <c r="D3" s="52"/>
    </row>
    <row r="4" spans="1:4" s="1" customFormat="1" ht="15" customHeight="1">
      <c r="A4" s="123" t="s">
        <v>197</v>
      </c>
      <c r="B4" s="124"/>
      <c r="C4" s="124"/>
      <c r="D4" s="53"/>
    </row>
    <row r="5" spans="1:4" s="1" customFormat="1" ht="15" customHeight="1">
      <c r="A5" s="123" t="s">
        <v>196</v>
      </c>
      <c r="B5" s="124"/>
      <c r="C5" s="124"/>
      <c r="D5" s="54"/>
    </row>
    <row r="6" spans="1:4" s="1" customFormat="1" ht="15" customHeight="1">
      <c r="A6" s="123" t="s">
        <v>198</v>
      </c>
      <c r="B6" s="124"/>
      <c r="C6" s="124"/>
      <c r="D6" s="54"/>
    </row>
    <row r="7" spans="1:4" s="1" customFormat="1" ht="15" customHeight="1">
      <c r="A7" s="123" t="s">
        <v>200</v>
      </c>
      <c r="B7" s="124"/>
      <c r="C7" s="124"/>
      <c r="D7" s="53"/>
    </row>
    <row r="8" spans="1:4" s="1" customFormat="1" ht="15" customHeight="1">
      <c r="A8" s="123" t="s">
        <v>201</v>
      </c>
      <c r="B8" s="124"/>
      <c r="C8" s="124"/>
      <c r="D8" s="53"/>
    </row>
    <row r="9" spans="1:4" s="1" customFormat="1" ht="15" customHeight="1">
      <c r="A9" s="127"/>
      <c r="B9" s="128"/>
      <c r="C9" s="129"/>
      <c r="D9" s="54"/>
    </row>
    <row r="10" spans="1:4" s="1" customFormat="1" ht="15" customHeight="1" thickBot="1">
      <c r="A10" s="130"/>
      <c r="B10" s="131"/>
      <c r="C10" s="132"/>
      <c r="D10" s="55"/>
    </row>
    <row r="11" spans="1:4" s="1" customFormat="1" ht="15" customHeight="1" thickBot="1">
      <c r="A11" s="122"/>
      <c r="B11" s="122"/>
      <c r="C11" s="122"/>
      <c r="D11" s="47"/>
    </row>
    <row r="12" spans="1:11" s="1" customFormat="1" ht="39.75" customHeight="1">
      <c r="A12" s="56" t="s">
        <v>202</v>
      </c>
      <c r="B12" s="57" t="s">
        <v>203</v>
      </c>
      <c r="C12" s="58" t="s">
        <v>204</v>
      </c>
      <c r="D12" s="58" t="s">
        <v>205</v>
      </c>
      <c r="E12" s="58" t="s">
        <v>206</v>
      </c>
      <c r="F12" s="58" t="s">
        <v>207</v>
      </c>
      <c r="G12" s="58" t="s">
        <v>241</v>
      </c>
      <c r="H12" s="52" t="s">
        <v>208</v>
      </c>
      <c r="K12" s="85"/>
    </row>
    <row r="13" spans="1:14" s="34" customFormat="1" ht="78" customHeight="1">
      <c r="A13" s="84"/>
      <c r="B13" s="64"/>
      <c r="C13" s="87"/>
      <c r="D13" s="86"/>
      <c r="E13" s="86"/>
      <c r="F13" s="60"/>
      <c r="G13" s="61"/>
      <c r="H13" s="62"/>
      <c r="N13" s="83"/>
    </row>
    <row r="14" spans="1:14" s="34" customFormat="1" ht="39.75" customHeight="1">
      <c r="A14" s="63" t="s">
        <v>149</v>
      </c>
      <c r="B14" s="64"/>
      <c r="C14" s="59"/>
      <c r="D14" s="60"/>
      <c r="E14" s="60"/>
      <c r="F14" s="60"/>
      <c r="G14" s="61"/>
      <c r="H14" s="62"/>
      <c r="N14" s="83"/>
    </row>
    <row r="15" spans="1:8" s="34" customFormat="1" ht="39.75" customHeight="1">
      <c r="A15" s="63" t="s">
        <v>148</v>
      </c>
      <c r="B15" s="60"/>
      <c r="C15" s="59"/>
      <c r="D15" s="60"/>
      <c r="E15" s="60"/>
      <c r="F15" s="60"/>
      <c r="G15" s="61"/>
      <c r="H15" s="62"/>
    </row>
    <row r="16" spans="1:8" s="34" customFormat="1" ht="39.75" customHeight="1">
      <c r="A16" s="63" t="s">
        <v>147</v>
      </c>
      <c r="B16" s="60"/>
      <c r="C16" s="59"/>
      <c r="D16" s="60"/>
      <c r="E16" s="60"/>
      <c r="F16" s="60"/>
      <c r="G16" s="61"/>
      <c r="H16" s="62"/>
    </row>
    <row r="17" spans="1:8" s="34" customFormat="1" ht="39.75" customHeight="1">
      <c r="A17" s="63" t="s">
        <v>146</v>
      </c>
      <c r="B17" s="65"/>
      <c r="C17" s="59"/>
      <c r="D17" s="60"/>
      <c r="E17" s="60"/>
      <c r="F17" s="60"/>
      <c r="G17" s="61"/>
      <c r="H17" s="62"/>
    </row>
    <row r="18" spans="1:8" s="34" customFormat="1" ht="39.75" customHeight="1">
      <c r="A18" s="63" t="s">
        <v>145</v>
      </c>
      <c r="B18" s="65"/>
      <c r="C18" s="59"/>
      <c r="D18" s="60"/>
      <c r="E18" s="60"/>
      <c r="F18" s="60"/>
      <c r="G18" s="61"/>
      <c r="H18" s="62"/>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2023-10-24T06:41:29Z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